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11640" activeTab="0"/>
  </bookViews>
  <sheets>
    <sheet name="Foglio1" sheetId="1" r:id="rId1"/>
  </sheets>
  <definedNames>
    <definedName name="_xlnm.Print_Area" localSheetId="0">'Foglio1'!$A$2:$K$11</definedName>
  </definedNames>
  <calcPr fullCalcOnLoad="1"/>
</workbook>
</file>

<file path=xl/sharedStrings.xml><?xml version="1.0" encoding="utf-8"?>
<sst xmlns="http://schemas.openxmlformats.org/spreadsheetml/2006/main" count="47" uniqueCount="30">
  <si>
    <t>Votanti</t>
  </si>
  <si>
    <t>Percentuale votanti</t>
  </si>
  <si>
    <t>Aventi diritto        al voto</t>
  </si>
  <si>
    <t>VOTI OTTENUTI</t>
  </si>
  <si>
    <t>Totale           Voti                   Ottenuti</t>
  </si>
  <si>
    <t>PERSONALE                         TECNICO AMMINISTRATIVO</t>
  </si>
  <si>
    <t xml:space="preserve">Schede Bianche </t>
  </si>
  <si>
    <t>Schede Nulle</t>
  </si>
  <si>
    <t>SEGGIO 1 Centrale</t>
  </si>
  <si>
    <t>FAGOTTI Giuseppa</t>
  </si>
  <si>
    <t>PIETROLATA Letizia</t>
  </si>
  <si>
    <t>DINI Paolo</t>
  </si>
  <si>
    <t>NONCREDUTO Rossella</t>
  </si>
  <si>
    <t>BACOCCHIA Elvio</t>
  </si>
  <si>
    <t>SEGGIO 2     Agraria</t>
  </si>
  <si>
    <t>SEGGIO 3 Medicina</t>
  </si>
  <si>
    <t>SEGGIO 4        Ingegneria</t>
  </si>
  <si>
    <t>SEGGIO 5 Terni</t>
  </si>
  <si>
    <t>SEGGIO 6 Rieti</t>
  </si>
  <si>
    <t>Percentuale</t>
  </si>
  <si>
    <t>CECCAGNOLI Francesco</t>
  </si>
  <si>
    <t>FABIANI Luigi</t>
  </si>
  <si>
    <t>PAGGI Mauro</t>
  </si>
  <si>
    <t>BRAVI Monia</t>
  </si>
  <si>
    <t>PAPINI Valentina</t>
  </si>
  <si>
    <t>STASI Mario</t>
  </si>
  <si>
    <t>Schede Bianche</t>
  </si>
  <si>
    <t>PERSONALE TECNICO-AMMINISTRATIVO                   SENATO ACCADEMICO                  QUADRIENNIO ACCADEMICO 2010-2014</t>
  </si>
  <si>
    <t>PERSONALE TECNICO-AMMINISTRATIVO             Consiglio di Amministrazione             QUADRIENNIO ACCADEMICO 2010-2014</t>
  </si>
  <si>
    <t>eletto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</si>
</sst>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000_-;\-* #,##0.0000_-;_-* &quot;-&quot;_-;_-@_-"/>
    <numFmt numFmtId="175" formatCode="_-* #,##0.00000_-;\-* #,##0.00000_-;_-* &quot;-&quot;_-;_-@_-"/>
    <numFmt numFmtId="176" formatCode="_-* #,##0.000000_-;\-* #,##0.000000_-;_-* &quot;-&quot;_-;_-@_-"/>
    <numFmt numFmtId="177" formatCode="0.000"/>
    <numFmt numFmtId="178" formatCode="0.0000"/>
    <numFmt numFmtId="179" formatCode="0.00000"/>
    <numFmt numFmtId="180" formatCode="0.0%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70" fontId="3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indent="2"/>
    </xf>
    <xf numFmtId="0" fontId="0" fillId="0" borderId="16" xfId="0" applyFont="1" applyFill="1" applyBorder="1" applyAlignment="1">
      <alignment horizontal="left" vertical="center" indent="2"/>
    </xf>
    <xf numFmtId="0" fontId="0" fillId="0" borderId="16" xfId="0" applyFont="1" applyFill="1" applyBorder="1" applyAlignment="1">
      <alignment horizontal="center" vertical="center"/>
    </xf>
    <xf numFmtId="170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2" fontId="6" fillId="0" borderId="0" xfId="44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0" fontId="2" fillId="0" borderId="11" xfId="0" applyNumberFormat="1" applyFont="1" applyFill="1" applyBorder="1" applyAlignment="1">
      <alignment horizontal="center" vertical="center"/>
    </xf>
    <xf numFmtId="10" fontId="4" fillId="0" borderId="15" xfId="0" applyNumberFormat="1" applyFont="1" applyFill="1" applyBorder="1" applyAlignment="1">
      <alignment horizontal="center" vertical="center" wrapText="1"/>
    </xf>
    <xf numFmtId="10" fontId="3" fillId="0" borderId="17" xfId="0" applyNumberFormat="1" applyFont="1" applyFill="1" applyBorder="1" applyAlignment="1">
      <alignment horizontal="center" vertical="center"/>
    </xf>
    <xf numFmtId="1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2"/>
    </xf>
    <xf numFmtId="0" fontId="0" fillId="0" borderId="19" xfId="0" applyFont="1" applyFill="1" applyBorder="1" applyAlignment="1">
      <alignment horizontal="left" vertical="center" indent="2"/>
    </xf>
    <xf numFmtId="10" fontId="0" fillId="0" borderId="16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3">
      <selection activeCell="O24" sqref="O24"/>
    </sheetView>
  </sheetViews>
  <sheetFormatPr defaultColWidth="9.140625" defaultRowHeight="12.75"/>
  <cols>
    <col min="1" max="1" width="29.7109375" style="1" customWidth="1"/>
    <col min="2" max="4" width="11.7109375" style="1" customWidth="1"/>
    <col min="5" max="10" width="9.7109375" style="1" customWidth="1"/>
    <col min="11" max="11" width="14.7109375" style="1" customWidth="1"/>
    <col min="12" max="16384" width="9.140625" style="1" customWidth="1"/>
  </cols>
  <sheetData>
    <row r="1" s="37" customFormat="1" ht="15.75">
      <c r="A1" s="37" t="s">
        <v>27</v>
      </c>
    </row>
    <row r="2" spans="1:11" ht="24" customHeight="1">
      <c r="A2" s="2"/>
      <c r="B2" s="2"/>
      <c r="C2" s="2"/>
      <c r="D2" s="3"/>
      <c r="E2" s="4" t="s">
        <v>3</v>
      </c>
      <c r="F2" s="5"/>
      <c r="G2" s="5"/>
      <c r="H2" s="5"/>
      <c r="I2" s="5"/>
      <c r="J2" s="5"/>
      <c r="K2" s="6" t="s">
        <v>4</v>
      </c>
    </row>
    <row r="3" spans="1:11" ht="30" customHeight="1">
      <c r="A3" s="7"/>
      <c r="B3" s="8" t="s">
        <v>2</v>
      </c>
      <c r="C3" s="9" t="s">
        <v>0</v>
      </c>
      <c r="D3" s="8" t="s">
        <v>1</v>
      </c>
      <c r="E3" s="10" t="s">
        <v>8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1"/>
    </row>
    <row r="4" spans="1:11" ht="39.75" customHeight="1">
      <c r="A4" s="12" t="s">
        <v>5</v>
      </c>
      <c r="B4" s="13">
        <v>1225</v>
      </c>
      <c r="C4" s="14">
        <f>E4+F4+G4+H4+I4+J4</f>
        <v>823</v>
      </c>
      <c r="D4" s="15">
        <f>(C4*100/B4)</f>
        <v>67.18367346938776</v>
      </c>
      <c r="E4" s="14">
        <v>431</v>
      </c>
      <c r="F4" s="14">
        <v>189</v>
      </c>
      <c r="G4" s="14">
        <v>124</v>
      </c>
      <c r="H4" s="14">
        <v>35</v>
      </c>
      <c r="I4" s="14">
        <v>32</v>
      </c>
      <c r="J4" s="14">
        <v>12</v>
      </c>
      <c r="K4" s="16"/>
    </row>
    <row r="5" spans="1:11" ht="19.5" customHeight="1">
      <c r="A5" s="19" t="s">
        <v>9</v>
      </c>
      <c r="B5" s="17" t="s">
        <v>29</v>
      </c>
      <c r="C5" s="17"/>
      <c r="D5" s="18">
        <f aca="true" t="shared" si="0" ref="D5:D11">(K5*100/B$4)</f>
        <v>21.959183673469386</v>
      </c>
      <c r="E5" s="16">
        <v>149</v>
      </c>
      <c r="F5" s="16">
        <v>68</v>
      </c>
      <c r="G5" s="16">
        <v>28</v>
      </c>
      <c r="H5" s="16">
        <v>21</v>
      </c>
      <c r="I5" s="16">
        <v>1</v>
      </c>
      <c r="J5" s="16">
        <v>2</v>
      </c>
      <c r="K5" s="14">
        <f aca="true" t="shared" si="1" ref="K5:K11">(E5+F5+G5+H5+I5+J5)</f>
        <v>269</v>
      </c>
    </row>
    <row r="6" spans="1:11" ht="19.5" customHeight="1">
      <c r="A6" s="19" t="s">
        <v>10</v>
      </c>
      <c r="B6" s="17" t="s">
        <v>29</v>
      </c>
      <c r="C6" s="17"/>
      <c r="D6" s="18">
        <f t="shared" si="0"/>
        <v>20.244897959183675</v>
      </c>
      <c r="E6" s="16">
        <v>102</v>
      </c>
      <c r="F6" s="16">
        <v>62</v>
      </c>
      <c r="G6" s="16">
        <v>65</v>
      </c>
      <c r="H6" s="16">
        <v>8</v>
      </c>
      <c r="I6" s="16">
        <v>2</v>
      </c>
      <c r="J6" s="16">
        <v>9</v>
      </c>
      <c r="K6" s="14">
        <f t="shared" si="1"/>
        <v>248</v>
      </c>
    </row>
    <row r="7" spans="1:11" ht="19.5" customHeight="1">
      <c r="A7" s="19" t="s">
        <v>11</v>
      </c>
      <c r="B7" s="17"/>
      <c r="C7" s="17"/>
      <c r="D7" s="18">
        <f t="shared" si="0"/>
        <v>5.795918367346939</v>
      </c>
      <c r="E7" s="16">
        <v>47</v>
      </c>
      <c r="F7" s="16">
        <v>14</v>
      </c>
      <c r="G7" s="16">
        <v>9</v>
      </c>
      <c r="H7" s="16">
        <v>0</v>
      </c>
      <c r="I7" s="16">
        <v>1</v>
      </c>
      <c r="J7" s="16">
        <v>0</v>
      </c>
      <c r="K7" s="14">
        <f t="shared" si="1"/>
        <v>71</v>
      </c>
    </row>
    <row r="8" spans="1:11" ht="19.5" customHeight="1">
      <c r="A8" s="19" t="s">
        <v>12</v>
      </c>
      <c r="B8" s="17"/>
      <c r="C8" s="17"/>
      <c r="D8" s="18">
        <f t="shared" si="0"/>
        <v>2.693877551020408</v>
      </c>
      <c r="E8" s="16">
        <v>6</v>
      </c>
      <c r="F8" s="16">
        <v>0</v>
      </c>
      <c r="G8" s="16">
        <v>1</v>
      </c>
      <c r="H8" s="16">
        <v>0</v>
      </c>
      <c r="I8" s="16">
        <v>26</v>
      </c>
      <c r="J8" s="16">
        <v>0</v>
      </c>
      <c r="K8" s="14">
        <f t="shared" si="1"/>
        <v>33</v>
      </c>
    </row>
    <row r="9" spans="1:11" ht="19.5" customHeight="1">
      <c r="A9" s="19" t="s">
        <v>13</v>
      </c>
      <c r="B9" s="17" t="s">
        <v>29</v>
      </c>
      <c r="C9" s="17"/>
      <c r="D9" s="18">
        <f t="shared" si="0"/>
        <v>14.122448979591837</v>
      </c>
      <c r="E9" s="16">
        <v>111</v>
      </c>
      <c r="F9" s="16">
        <v>39</v>
      </c>
      <c r="G9" s="16">
        <v>14</v>
      </c>
      <c r="H9" s="16">
        <v>6</v>
      </c>
      <c r="I9" s="16">
        <v>2</v>
      </c>
      <c r="J9" s="16">
        <v>1</v>
      </c>
      <c r="K9" s="14">
        <f t="shared" si="1"/>
        <v>173</v>
      </c>
    </row>
    <row r="10" spans="1:11" ht="19.5" customHeight="1">
      <c r="A10" s="19" t="s">
        <v>6</v>
      </c>
      <c r="B10" s="17"/>
      <c r="C10" s="17"/>
      <c r="D10" s="18">
        <f t="shared" si="0"/>
        <v>0.8163265306122449</v>
      </c>
      <c r="E10" s="16">
        <v>4</v>
      </c>
      <c r="F10" s="16">
        <v>2</v>
      </c>
      <c r="G10" s="16">
        <v>4</v>
      </c>
      <c r="H10" s="16">
        <v>0</v>
      </c>
      <c r="I10" s="16">
        <v>0</v>
      </c>
      <c r="J10" s="16">
        <v>0</v>
      </c>
      <c r="K10" s="14">
        <f t="shared" si="1"/>
        <v>10</v>
      </c>
    </row>
    <row r="11" spans="1:11" ht="19.5" customHeight="1">
      <c r="A11" s="20" t="s">
        <v>7</v>
      </c>
      <c r="B11" s="21"/>
      <c r="C11" s="21"/>
      <c r="D11" s="22">
        <f t="shared" si="0"/>
        <v>1.5510204081632653</v>
      </c>
      <c r="E11" s="23">
        <v>12</v>
      </c>
      <c r="F11" s="23">
        <v>4</v>
      </c>
      <c r="G11" s="23">
        <v>3</v>
      </c>
      <c r="H11" s="23">
        <v>0</v>
      </c>
      <c r="I11" s="23">
        <v>0</v>
      </c>
      <c r="J11" s="23">
        <v>0</v>
      </c>
      <c r="K11" s="24">
        <f t="shared" si="1"/>
        <v>19</v>
      </c>
    </row>
    <row r="12" spans="2:11" s="25" customFormat="1" ht="19.5" customHeight="1">
      <c r="B12" s="26"/>
      <c r="C12" s="27"/>
      <c r="D12" s="26"/>
      <c r="E12" s="28">
        <f aca="true" t="shared" si="2" ref="E12:K12">SUM(E5:E11)</f>
        <v>431</v>
      </c>
      <c r="F12" s="28">
        <f t="shared" si="2"/>
        <v>189</v>
      </c>
      <c r="G12" s="28">
        <f t="shared" si="2"/>
        <v>124</v>
      </c>
      <c r="H12" s="28">
        <f t="shared" si="2"/>
        <v>35</v>
      </c>
      <c r="I12" s="28">
        <f t="shared" si="2"/>
        <v>32</v>
      </c>
      <c r="J12" s="28">
        <f t="shared" si="2"/>
        <v>12</v>
      </c>
      <c r="K12" s="28">
        <f t="shared" si="2"/>
        <v>823</v>
      </c>
    </row>
    <row r="14" s="37" customFormat="1" ht="15.75">
      <c r="A14" s="37" t="s">
        <v>28</v>
      </c>
    </row>
    <row r="15" spans="1:11" ht="24" customHeight="1">
      <c r="A15" s="2"/>
      <c r="B15" s="2"/>
      <c r="C15" s="2"/>
      <c r="D15" s="29"/>
      <c r="E15" s="4" t="s">
        <v>3</v>
      </c>
      <c r="F15" s="5"/>
      <c r="G15" s="5"/>
      <c r="H15" s="5"/>
      <c r="I15" s="5"/>
      <c r="J15" s="5"/>
      <c r="K15" s="6" t="s">
        <v>4</v>
      </c>
    </row>
    <row r="16" spans="1:11" ht="30" customHeight="1">
      <c r="A16" s="7"/>
      <c r="B16" s="8" t="s">
        <v>2</v>
      </c>
      <c r="C16" s="9" t="s">
        <v>0</v>
      </c>
      <c r="D16" s="30" t="s">
        <v>19</v>
      </c>
      <c r="E16" s="10" t="s">
        <v>8</v>
      </c>
      <c r="F16" s="10" t="s">
        <v>14</v>
      </c>
      <c r="G16" s="10" t="s">
        <v>15</v>
      </c>
      <c r="H16" s="10" t="s">
        <v>16</v>
      </c>
      <c r="I16" s="10" t="s">
        <v>17</v>
      </c>
      <c r="J16" s="10" t="s">
        <v>18</v>
      </c>
      <c r="K16" s="11"/>
    </row>
    <row r="17" spans="1:11" ht="39.75" customHeight="1">
      <c r="A17" s="12" t="s">
        <v>5</v>
      </c>
      <c r="B17" s="14">
        <v>1215</v>
      </c>
      <c r="C17" s="14">
        <f>E17+F17+G17+H17+I17+J17</f>
        <v>672</v>
      </c>
      <c r="D17" s="31">
        <f>(C17/B17)</f>
        <v>0.5530864197530864</v>
      </c>
      <c r="E17" s="14">
        <v>362</v>
      </c>
      <c r="F17" s="14">
        <v>125</v>
      </c>
      <c r="G17" s="14">
        <v>110</v>
      </c>
      <c r="H17" s="14">
        <v>37</v>
      </c>
      <c r="I17" s="14">
        <v>26</v>
      </c>
      <c r="J17" s="14">
        <v>12</v>
      </c>
      <c r="K17" s="16"/>
    </row>
    <row r="18" spans="1:11" ht="19.5" customHeight="1">
      <c r="A18" s="19" t="s">
        <v>20</v>
      </c>
      <c r="B18" s="17" t="s">
        <v>29</v>
      </c>
      <c r="C18" s="16"/>
      <c r="D18" s="32">
        <f>(K18)/C17</f>
        <v>0.39285714285714285</v>
      </c>
      <c r="E18" s="16">
        <v>153</v>
      </c>
      <c r="F18" s="16">
        <v>56</v>
      </c>
      <c r="G18" s="16">
        <v>21</v>
      </c>
      <c r="H18" s="16">
        <v>18</v>
      </c>
      <c r="I18" s="16">
        <v>12</v>
      </c>
      <c r="J18" s="16">
        <v>4</v>
      </c>
      <c r="K18" s="14">
        <f>(E18+F18+G18+H18+I18+J18)</f>
        <v>264</v>
      </c>
    </row>
    <row r="19" spans="1:11" ht="19.5" customHeight="1">
      <c r="A19" s="19" t="s">
        <v>21</v>
      </c>
      <c r="B19" s="17" t="s">
        <v>29</v>
      </c>
      <c r="C19" s="16"/>
      <c r="D19" s="32">
        <f>(K19/C17)</f>
        <v>0.2976190476190476</v>
      </c>
      <c r="E19" s="16">
        <v>79</v>
      </c>
      <c r="F19" s="16">
        <v>39</v>
      </c>
      <c r="G19" s="16">
        <v>58</v>
      </c>
      <c r="H19" s="16">
        <v>9</v>
      </c>
      <c r="I19" s="16">
        <v>7</v>
      </c>
      <c r="J19" s="16">
        <v>8</v>
      </c>
      <c r="K19" s="14">
        <f aca="true" t="shared" si="3" ref="K19:K25">(E19+F19+G19+H19+I19+J19)</f>
        <v>200</v>
      </c>
    </row>
    <row r="20" spans="1:11" ht="19.5" customHeight="1">
      <c r="A20" s="19" t="s">
        <v>22</v>
      </c>
      <c r="B20" s="17" t="s">
        <v>29</v>
      </c>
      <c r="C20" s="16"/>
      <c r="D20" s="32">
        <f>K20/C17</f>
        <v>0.14434523809523808</v>
      </c>
      <c r="E20" s="16">
        <v>76</v>
      </c>
      <c r="F20" s="16">
        <v>9</v>
      </c>
      <c r="G20" s="16">
        <v>6</v>
      </c>
      <c r="H20" s="16">
        <v>6</v>
      </c>
      <c r="I20" s="16">
        <v>0</v>
      </c>
      <c r="J20" s="16">
        <v>0</v>
      </c>
      <c r="K20" s="14">
        <f t="shared" si="3"/>
        <v>97</v>
      </c>
    </row>
    <row r="21" spans="1:11" ht="19.5" customHeight="1">
      <c r="A21" s="19" t="s">
        <v>23</v>
      </c>
      <c r="B21" s="16"/>
      <c r="C21" s="16"/>
      <c r="D21" s="32">
        <f>K21/C17</f>
        <v>0.03571428571428571</v>
      </c>
      <c r="E21" s="16">
        <v>16</v>
      </c>
      <c r="F21" s="16">
        <v>6</v>
      </c>
      <c r="G21" s="16">
        <v>1</v>
      </c>
      <c r="H21" s="16">
        <v>0</v>
      </c>
      <c r="I21" s="16">
        <v>1</v>
      </c>
      <c r="J21" s="16">
        <v>0</v>
      </c>
      <c r="K21" s="14">
        <f t="shared" si="3"/>
        <v>24</v>
      </c>
    </row>
    <row r="22" spans="1:11" ht="19.5" customHeight="1">
      <c r="A22" s="19" t="s">
        <v>24</v>
      </c>
      <c r="B22" s="16"/>
      <c r="C22" s="16"/>
      <c r="D22" s="32">
        <f>(K22)/C17</f>
        <v>0.06398809523809523</v>
      </c>
      <c r="E22" s="16">
        <v>20</v>
      </c>
      <c r="F22" s="16">
        <v>12</v>
      </c>
      <c r="G22" s="16">
        <v>3</v>
      </c>
      <c r="H22" s="16">
        <v>4</v>
      </c>
      <c r="I22" s="16">
        <v>4</v>
      </c>
      <c r="J22" s="16">
        <v>0</v>
      </c>
      <c r="K22" s="14">
        <f t="shared" si="3"/>
        <v>43</v>
      </c>
    </row>
    <row r="23" spans="1:11" ht="19.5" customHeight="1">
      <c r="A23" s="33" t="s">
        <v>25</v>
      </c>
      <c r="B23" s="16"/>
      <c r="C23" s="16"/>
      <c r="D23" s="32">
        <f>(K23)/C17</f>
        <v>0.026785714285714284</v>
      </c>
      <c r="E23" s="16">
        <v>2</v>
      </c>
      <c r="F23" s="16">
        <v>0</v>
      </c>
      <c r="G23" s="16">
        <v>15</v>
      </c>
      <c r="H23" s="16">
        <v>0</v>
      </c>
      <c r="I23" s="16">
        <v>1</v>
      </c>
      <c r="J23" s="16">
        <v>0</v>
      </c>
      <c r="K23" s="14">
        <f>(E23+F23+G23+H23+I23+J23)</f>
        <v>18</v>
      </c>
    </row>
    <row r="24" spans="1:11" ht="19.5" customHeight="1">
      <c r="A24" s="33" t="s">
        <v>26</v>
      </c>
      <c r="B24" s="16"/>
      <c r="C24" s="16"/>
      <c r="D24" s="32">
        <f>(K24)/$C$4</f>
        <v>0.007290400972053463</v>
      </c>
      <c r="E24" s="16">
        <v>4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4">
        <f t="shared" si="3"/>
        <v>6</v>
      </c>
    </row>
    <row r="25" spans="1:11" ht="19.5" customHeight="1">
      <c r="A25" s="34" t="s">
        <v>7</v>
      </c>
      <c r="B25" s="23"/>
      <c r="C25" s="23"/>
      <c r="D25" s="35">
        <f>(K25)/$C$4</f>
        <v>0.024301336573511544</v>
      </c>
      <c r="E25" s="23">
        <v>12</v>
      </c>
      <c r="F25" s="23">
        <v>2</v>
      </c>
      <c r="G25" s="23">
        <v>5</v>
      </c>
      <c r="H25" s="23">
        <v>0</v>
      </c>
      <c r="I25" s="23">
        <v>1</v>
      </c>
      <c r="J25" s="23">
        <v>0</v>
      </c>
      <c r="K25" s="24">
        <f t="shared" si="3"/>
        <v>20</v>
      </c>
    </row>
    <row r="26" spans="1:11" ht="19.5" customHeight="1">
      <c r="A26" s="25"/>
      <c r="B26" s="26"/>
      <c r="C26" s="26"/>
      <c r="D26" s="36"/>
      <c r="E26" s="26">
        <f aca="true" t="shared" si="4" ref="E26:J26">IF(SUM(E18:E25)=E17,SUM(E18:E25),"ERRORE")</f>
        <v>362</v>
      </c>
      <c r="F26" s="26">
        <f t="shared" si="4"/>
        <v>125</v>
      </c>
      <c r="G26" s="26">
        <f t="shared" si="4"/>
        <v>110</v>
      </c>
      <c r="H26" s="26">
        <f t="shared" si="4"/>
        <v>37</v>
      </c>
      <c r="I26" s="26">
        <f t="shared" si="4"/>
        <v>26</v>
      </c>
      <c r="J26" s="26">
        <f t="shared" si="4"/>
        <v>12</v>
      </c>
      <c r="K26" s="26">
        <f>IF(SUM(K18:K25)=C17,SUM(K18:K25),"ERRORE")</f>
        <v>672</v>
      </c>
    </row>
  </sheetData>
  <sheetProtection/>
  <mergeCells count="4">
    <mergeCell ref="E2:J2"/>
    <mergeCell ref="K2:K3"/>
    <mergeCell ref="E15:J15"/>
    <mergeCell ref="K15:K16"/>
  </mergeCells>
  <printOptions/>
  <pageMargins left="0.5905511811023623" right="0.25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 STUDI DI PERUGIA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 STUDI DI PERUGIA</dc:creator>
  <cp:keywords/>
  <dc:description/>
  <cp:lastModifiedBy>utente</cp:lastModifiedBy>
  <cp:lastPrinted>2010-09-30T18:39:08Z</cp:lastPrinted>
  <dcterms:created xsi:type="dcterms:W3CDTF">2002-05-22T06:35:41Z</dcterms:created>
  <dcterms:modified xsi:type="dcterms:W3CDTF">2012-01-19T09:59:09Z</dcterms:modified>
  <cp:category/>
  <cp:version/>
  <cp:contentType/>
  <cp:contentStatus/>
</cp:coreProperties>
</file>